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540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9DEA1C4A9EFE413B9267162CA0C1C86F" descr="2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6656070"/>
        </a:xfrm>
        <a:prstGeom prst="rect">
          <a:avLst/>
        </a:prstGeom>
      </xdr:spPr>
    </xdr:pic>
  </etc:cellImage>
  <etc:cellImage>
    <xdr:pic>
      <xdr:nvPicPr>
        <xdr:cNvPr id="4" name="ID_0BED166F10FB46C79E96E69FF72FA4A8" descr="3"/>
        <xdr:cNvPicPr/>
      </xdr:nvPicPr>
      <xdr:blipFill>
        <a:blip r:embed="rId2"/>
        <a:stretch>
          <a:fillRect/>
        </a:stretch>
      </xdr:blipFill>
      <xdr:spPr>
        <a:xfrm>
          <a:off x="0" y="0"/>
          <a:ext cx="4438650" cy="3990975"/>
        </a:xfrm>
        <a:prstGeom prst="rect">
          <a:avLst/>
        </a:prstGeom>
      </xdr:spPr>
    </xdr:pic>
  </etc:cellImage>
  <etc:cellImage>
    <xdr:pic>
      <xdr:nvPicPr>
        <xdr:cNvPr id="5" name="ID_BF880BC70D3F4AF4B5E6A61C61D7E7CA" descr="4"/>
        <xdr:cNvPicPr/>
      </xdr:nvPicPr>
      <xdr:blipFill>
        <a:blip r:embed="rId3"/>
        <a:stretch>
          <a:fillRect/>
        </a:stretch>
      </xdr:blipFill>
      <xdr:spPr>
        <a:xfrm>
          <a:off x="0" y="0"/>
          <a:ext cx="6838950" cy="6743700"/>
        </a:xfrm>
        <a:prstGeom prst="rect">
          <a:avLst/>
        </a:prstGeom>
      </xdr:spPr>
    </xdr:pic>
  </etc:cellImage>
  <etc:cellImage>
    <xdr:pic>
      <xdr:nvPicPr>
        <xdr:cNvPr id="6" name="ID_C5861830428F4B5AAA6837B2C07302E1" descr="5"/>
        <xdr:cNvPicPr/>
      </xdr:nvPicPr>
      <xdr:blipFill>
        <a:blip r:embed="rId4"/>
        <a:stretch>
          <a:fillRect/>
        </a:stretch>
      </xdr:blipFill>
      <xdr:spPr>
        <a:xfrm>
          <a:off x="0" y="0"/>
          <a:ext cx="5724525" cy="4781550"/>
        </a:xfrm>
        <a:prstGeom prst="rect">
          <a:avLst/>
        </a:prstGeom>
      </xdr:spPr>
    </xdr:pic>
  </etc:cellImage>
  <etc:cellImage>
    <xdr:pic>
      <xdr:nvPicPr>
        <xdr:cNvPr id="7" name="ID_DF1E2A9A82044DA1BB649089E256313F" descr="6"/>
        <xdr:cNvPicPr/>
      </xdr:nvPicPr>
      <xdr:blipFill>
        <a:blip r:embed="rId5"/>
        <a:stretch>
          <a:fillRect/>
        </a:stretch>
      </xdr:blipFill>
      <xdr:spPr>
        <a:xfrm>
          <a:off x="0" y="0"/>
          <a:ext cx="4848225" cy="4991100"/>
        </a:xfrm>
        <a:prstGeom prst="rect">
          <a:avLst/>
        </a:prstGeom>
      </xdr:spPr>
    </xdr:pic>
  </etc:cellImage>
  <etc:cellImage>
    <xdr:pic>
      <xdr:nvPicPr>
        <xdr:cNvPr id="8" name="ID_BE944E2795A241C28567C9F7324B9A32" descr="7"/>
        <xdr:cNvPicPr/>
      </xdr:nvPicPr>
      <xdr:blipFill>
        <a:blip r:embed="rId6"/>
        <a:stretch>
          <a:fillRect/>
        </a:stretch>
      </xdr:blipFill>
      <xdr:spPr>
        <a:xfrm>
          <a:off x="0" y="0"/>
          <a:ext cx="5324475" cy="4743450"/>
        </a:xfrm>
        <a:prstGeom prst="rect">
          <a:avLst/>
        </a:prstGeom>
      </xdr:spPr>
    </xdr:pic>
  </etc:cellImage>
  <etc:cellImage>
    <xdr:pic>
      <xdr:nvPicPr>
        <xdr:cNvPr id="10" name="ID_16DD38D57FF24FAD976621571EF96969" descr="9"/>
        <xdr:cNvPicPr/>
      </xdr:nvPicPr>
      <xdr:blipFill>
        <a:blip r:embed="rId7"/>
        <a:stretch>
          <a:fillRect/>
        </a:stretch>
      </xdr:blipFill>
      <xdr:spPr>
        <a:xfrm>
          <a:off x="0" y="0"/>
          <a:ext cx="4800600" cy="4514850"/>
        </a:xfrm>
        <a:prstGeom prst="rect">
          <a:avLst/>
        </a:prstGeom>
      </xdr:spPr>
    </xdr:pic>
  </etc:cellImage>
  <etc:cellImage>
    <xdr:pic>
      <xdr:nvPicPr>
        <xdr:cNvPr id="11" name="ID_E406390106CC4205B284FE1272F97237" descr="9"/>
        <xdr:cNvPicPr/>
      </xdr:nvPicPr>
      <xdr:blipFill>
        <a:blip r:embed="rId7"/>
        <a:stretch>
          <a:fillRect/>
        </a:stretch>
      </xdr:blipFill>
      <xdr:spPr>
        <a:xfrm>
          <a:off x="0" y="0"/>
          <a:ext cx="4800600" cy="4514850"/>
        </a:xfrm>
        <a:prstGeom prst="rect">
          <a:avLst/>
        </a:prstGeom>
      </xdr:spPr>
    </xdr:pic>
  </etc:cellImage>
  <etc:cellImage>
    <xdr:pic>
      <xdr:nvPicPr>
        <xdr:cNvPr id="12" name="ID_04228218EF994A5D9ABF7CCEADD86D2F" descr="10"/>
        <xdr:cNvPicPr/>
      </xdr:nvPicPr>
      <xdr:blipFill>
        <a:blip r:embed="rId8"/>
        <a:stretch>
          <a:fillRect/>
        </a:stretch>
      </xdr:blipFill>
      <xdr:spPr>
        <a:xfrm>
          <a:off x="0" y="0"/>
          <a:ext cx="4810125" cy="4486275"/>
        </a:xfrm>
        <a:prstGeom prst="rect">
          <a:avLst/>
        </a:prstGeom>
      </xdr:spPr>
    </xdr:pic>
  </etc:cellImage>
  <etc:cellImage>
    <xdr:pic>
      <xdr:nvPicPr>
        <xdr:cNvPr id="13" name="ID_1443E37E2E834D8899392CF44B7C58E9" descr="11"/>
        <xdr:cNvPicPr/>
      </xdr:nvPicPr>
      <xdr:blipFill>
        <a:blip r:embed="rId9"/>
        <a:stretch>
          <a:fillRect/>
        </a:stretch>
      </xdr:blipFill>
      <xdr:spPr>
        <a:xfrm>
          <a:off x="0" y="0"/>
          <a:ext cx="4200525" cy="3714750"/>
        </a:xfrm>
        <a:prstGeom prst="rect">
          <a:avLst/>
        </a:prstGeom>
      </xdr:spPr>
    </xdr:pic>
  </etc:cellImage>
  <etc:cellImage>
    <xdr:pic>
      <xdr:nvPicPr>
        <xdr:cNvPr id="14" name="ID_F88EB7FDA97248D28290A3446D9DB665" descr="12"/>
        <xdr:cNvPicPr/>
      </xdr:nvPicPr>
      <xdr:blipFill>
        <a:blip r:embed="rId10"/>
        <a:stretch>
          <a:fillRect/>
        </a:stretch>
      </xdr:blipFill>
      <xdr:spPr>
        <a:xfrm>
          <a:off x="0" y="0"/>
          <a:ext cx="5267325" cy="3533775"/>
        </a:xfrm>
        <a:prstGeom prst="rect">
          <a:avLst/>
        </a:prstGeom>
      </xdr:spPr>
    </xdr:pic>
  </etc:cellImage>
  <etc:cellImage>
    <xdr:pic>
      <xdr:nvPicPr>
        <xdr:cNvPr id="15" name="ID_3C0582A41ED0480FB6DAD44EB5530D31" descr="13"/>
        <xdr:cNvPicPr/>
      </xdr:nvPicPr>
      <xdr:blipFill>
        <a:blip r:embed="rId11"/>
        <a:stretch>
          <a:fillRect/>
        </a:stretch>
      </xdr:blipFill>
      <xdr:spPr>
        <a:xfrm>
          <a:off x="0" y="0"/>
          <a:ext cx="5105400" cy="4648200"/>
        </a:xfrm>
        <a:prstGeom prst="rect">
          <a:avLst/>
        </a:prstGeom>
      </xdr:spPr>
    </xdr:pic>
  </etc:cellImage>
  <etc:cellImage>
    <xdr:pic>
      <xdr:nvPicPr>
        <xdr:cNvPr id="9" name="ID_814F4BD7694044CE82B3D544C010BF0E" descr="微信图片_20241220155211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9035" cy="7541260"/>
        </a:xfrm>
        <a:prstGeom prst="rect">
          <a:avLst/>
        </a:prstGeom>
      </xdr:spPr>
    </xdr:pic>
  </etc:cellImage>
  <etc:cellImage>
    <xdr:pic>
      <xdr:nvPicPr>
        <xdr:cNvPr id="16" name="ID_9741E33ED1A74C0981F1D957B5F5C2B1" descr="微信图片_20241220155323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7550785"/>
        </a:xfrm>
        <a:prstGeom prst="rect">
          <a:avLst/>
        </a:prstGeom>
      </xdr:spPr>
    </xdr:pic>
  </etc:cellImage>
  <etc:cellImage>
    <xdr:pic>
      <xdr:nvPicPr>
        <xdr:cNvPr id="17" name="ID_152B290CE6254328A2F8082F1B1BB186" descr="3"/>
        <xdr:cNvPicPr/>
      </xdr:nvPicPr>
      <xdr:blipFill>
        <a:blip r:embed="rId14"/>
        <a:stretch>
          <a:fillRect/>
        </a:stretch>
      </xdr:blipFill>
      <xdr:spPr>
        <a:xfrm>
          <a:off x="0" y="0"/>
          <a:ext cx="5543550" cy="4467225"/>
        </a:xfrm>
        <a:prstGeom prst="rect">
          <a:avLst/>
        </a:prstGeom>
      </xdr:spPr>
    </xdr:pic>
  </etc:cellImage>
  <etc:cellImage>
    <xdr:pic>
      <xdr:nvPicPr>
        <xdr:cNvPr id="18" name="ID_3810F45423E1404883FABC93701C2BDF" descr="4"/>
        <xdr:cNvPicPr/>
      </xdr:nvPicPr>
      <xdr:blipFill>
        <a:blip r:embed="rId15"/>
        <a:stretch>
          <a:fillRect/>
        </a:stretch>
      </xdr:blipFill>
      <xdr:spPr>
        <a:xfrm>
          <a:off x="0" y="0"/>
          <a:ext cx="4933950" cy="4467225"/>
        </a:xfrm>
        <a:prstGeom prst="rect">
          <a:avLst/>
        </a:prstGeom>
      </xdr:spPr>
    </xdr:pic>
  </etc:cellImage>
  <etc:cellImage>
    <xdr:pic>
      <xdr:nvPicPr>
        <xdr:cNvPr id="19" name="ID_DF805C0F28164AEBA43AB99E1CACAB47" descr="5"/>
        <xdr:cNvPicPr/>
      </xdr:nvPicPr>
      <xdr:blipFill>
        <a:blip r:embed="rId16"/>
        <a:stretch>
          <a:fillRect/>
        </a:stretch>
      </xdr:blipFill>
      <xdr:spPr>
        <a:xfrm>
          <a:off x="0" y="0"/>
          <a:ext cx="4600575" cy="2409825"/>
        </a:xfrm>
        <a:prstGeom prst="rect">
          <a:avLst/>
        </a:prstGeom>
      </xdr:spPr>
    </xdr:pic>
  </etc:cellImage>
  <etc:cellImage>
    <xdr:pic>
      <xdr:nvPicPr>
        <xdr:cNvPr id="20" name="ID_04F59C67DA49477AA67E5F49AD09EBE9" descr="2"/>
        <xdr:cNvPicPr/>
      </xdr:nvPicPr>
      <xdr:blipFill>
        <a:blip r:embed="rId17"/>
        <a:stretch>
          <a:fillRect/>
        </a:stretch>
      </xdr:blipFill>
      <xdr:spPr>
        <a:xfrm>
          <a:off x="0" y="0"/>
          <a:ext cx="5648325" cy="4095750"/>
        </a:xfrm>
        <a:prstGeom prst="rect">
          <a:avLst/>
        </a:prstGeom>
      </xdr:spPr>
    </xdr:pic>
  </etc:cellImage>
  <etc:cellImage>
    <xdr:pic>
      <xdr:nvPicPr>
        <xdr:cNvPr id="21" name="ID_893E9F2D956540C684AC0EC7420A5852" descr="1"/>
        <xdr:cNvPicPr/>
      </xdr:nvPicPr>
      <xdr:blipFill>
        <a:blip r:embed="rId18"/>
        <a:stretch>
          <a:fillRect/>
        </a:stretch>
      </xdr:blipFill>
      <xdr:spPr>
        <a:xfrm>
          <a:off x="0" y="0"/>
          <a:ext cx="5105400" cy="4543425"/>
        </a:xfrm>
        <a:prstGeom prst="rect">
          <a:avLst/>
        </a:prstGeom>
      </xdr:spPr>
    </xdr:pic>
  </etc:cellImage>
  <etc:cellImage>
    <xdr:pic>
      <xdr:nvPicPr>
        <xdr:cNvPr id="22" name="ID_F2E51596D41B41E3B38A8C5737E782BC" descr="6"/>
        <xdr:cNvPicPr/>
      </xdr:nvPicPr>
      <xdr:blipFill>
        <a:blip r:embed="rId19"/>
        <a:stretch>
          <a:fillRect/>
        </a:stretch>
      </xdr:blipFill>
      <xdr:spPr>
        <a:xfrm>
          <a:off x="0" y="0"/>
          <a:ext cx="3600450" cy="2438400"/>
        </a:xfrm>
        <a:prstGeom prst="rect">
          <a:avLst/>
        </a:prstGeom>
      </xdr:spPr>
    </xdr:pic>
  </etc:cellImage>
  <etc:cellImage>
    <xdr:pic>
      <xdr:nvPicPr>
        <xdr:cNvPr id="23" name="ID_C654AC79D19245A58740C185953C3EC5" descr="7"/>
        <xdr:cNvPicPr/>
      </xdr:nvPicPr>
      <xdr:blipFill>
        <a:blip r:embed="rId20"/>
        <a:stretch>
          <a:fillRect/>
        </a:stretch>
      </xdr:blipFill>
      <xdr:spPr>
        <a:xfrm>
          <a:off x="0" y="0"/>
          <a:ext cx="5172075" cy="4229100"/>
        </a:xfrm>
        <a:prstGeom prst="rect">
          <a:avLst/>
        </a:prstGeom>
      </xdr:spPr>
    </xdr:pic>
  </etc:cellImage>
  <etc:cellImage>
    <xdr:pic>
      <xdr:nvPicPr>
        <xdr:cNvPr id="30" name="ID_3072575D66504890B39D97693AD13077" descr="13"/>
        <xdr:cNvPicPr/>
      </xdr:nvPicPr>
      <xdr:blipFill>
        <a:blip r:embed="rId21"/>
        <a:stretch>
          <a:fillRect/>
        </a:stretch>
      </xdr:blipFill>
      <xdr:spPr>
        <a:xfrm>
          <a:off x="0" y="0"/>
          <a:ext cx="5467350" cy="3962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<sst xmlns="http://schemas.openxmlformats.org/spreadsheetml/2006/main" count="39" uniqueCount="38">
  <si>
    <t>商品</t>
  </si>
  <si>
    <t>图片</t>
  </si>
  <si>
    <t>数量</t>
  </si>
  <si>
    <t>备注</t>
  </si>
  <si>
    <r>
      <rPr>
        <sz val="11"/>
        <color theme="4"/>
        <rFont val="宋体"/>
        <charset val="134"/>
        <scheme val="minor"/>
      </rPr>
      <t>说明：首先需要准备、电烙铁、万用表，就够了，焊接电路板时电容不要焊接反，否则会爆炸的，还有焊接好了必须要用万用表测量是否短路，还有特别注意不要连接反否则会烧硬盘，我的亲身经历。</t>
    </r>
    <r>
      <rPr>
        <sz val="18"/>
        <color rgb="FFFF0000"/>
        <rFont val="宋体"/>
        <charset val="134"/>
        <scheme val="minor"/>
      </rPr>
      <t>不要接反！不要接反！不要接反！不要接反！</t>
    </r>
  </si>
  <si>
    <t>3D打印套件</t>
  </si>
  <si>
    <t>12*12主板</t>
  </si>
  <si>
    <t>也可以自行修改适配图纸</t>
  </si>
  <si>
    <t>硬盘笼背板PCB</t>
  </si>
  <si>
    <t>嘉立创编辑器打开</t>
  </si>
  <si>
    <t>7473 电容25v100uf</t>
  </si>
  <si>
    <t>7473 电容25v22uf</t>
  </si>
  <si>
    <t>0805 LED贴片灯</t>
  </si>
  <si>
    <t>0805 10k电阻</t>
  </si>
  <si>
    <r>
      <rPr>
        <sz val="11"/>
        <color rgb="FF11192D"/>
        <rFont val="PingFangSC-Semibold"/>
        <charset val="134"/>
      </rPr>
      <t>SATA7P+15P</t>
    </r>
    <r>
      <rPr>
        <sz val="11"/>
        <color rgb="FF11192D"/>
        <rFont val="宋体"/>
        <charset val="134"/>
      </rPr>
      <t>母座</t>
    </r>
    <r>
      <rPr>
        <sz val="11"/>
        <color rgb="FF11192D"/>
        <rFont val="PingFangSC-Semibold"/>
        <charset val="134"/>
      </rPr>
      <t>H6.5</t>
    </r>
    <r>
      <rPr>
        <sz val="11"/>
        <color rgb="FF11192D"/>
        <rFont val="宋体"/>
        <charset val="134"/>
      </rPr>
      <t>立贴</t>
    </r>
  </si>
  <si>
    <r>
      <rPr>
        <sz val="11"/>
        <color rgb="FF11192D"/>
        <rFont val="PingFangSC-Semibold"/>
        <charset val="134"/>
      </rPr>
      <t>SATA7P SATA</t>
    </r>
    <r>
      <rPr>
        <sz val="11"/>
        <color rgb="FF11192D"/>
        <rFont val="宋体"/>
        <charset val="134"/>
      </rPr>
      <t>公座</t>
    </r>
    <r>
      <rPr>
        <sz val="11"/>
        <color rgb="FF11192D"/>
        <rFont val="PingFangSC-Semibold"/>
        <charset val="134"/>
      </rPr>
      <t xml:space="preserve"> </t>
    </r>
    <r>
      <rPr>
        <sz val="11"/>
        <color rgb="FF11192D"/>
        <rFont val="宋体"/>
        <charset val="134"/>
      </rPr>
      <t>双层</t>
    </r>
    <r>
      <rPr>
        <sz val="11"/>
        <color rgb="FF11192D"/>
        <rFont val="PingFangSC-Semibold"/>
        <charset val="134"/>
      </rPr>
      <t xml:space="preserve"> 90</t>
    </r>
    <r>
      <rPr>
        <sz val="11"/>
        <color rgb="FF11192D"/>
        <rFont val="宋体"/>
        <charset val="134"/>
      </rPr>
      <t>度</t>
    </r>
    <r>
      <rPr>
        <sz val="11"/>
        <color rgb="FF11192D"/>
        <rFont val="PingFangSC-Semibold"/>
        <charset val="134"/>
      </rPr>
      <t xml:space="preserve"> </t>
    </r>
    <r>
      <rPr>
        <sz val="11"/>
        <color rgb="FF11192D"/>
        <rFont val="宋体"/>
        <charset val="134"/>
      </rPr>
      <t>弯针</t>
    </r>
  </si>
  <si>
    <r>
      <rPr>
        <sz val="11"/>
        <color rgb="FF11192D"/>
        <rFont val="PingFangSC-Semibold"/>
        <charset val="134"/>
      </rPr>
      <t>XH2.54MM</t>
    </r>
    <r>
      <rPr>
        <sz val="11"/>
        <color rgb="FF11192D"/>
        <rFont val="宋体"/>
        <charset val="134"/>
      </rPr>
      <t>接插件连接器插头直针</t>
    </r>
    <r>
      <rPr>
        <sz val="11"/>
        <color rgb="FF11192D"/>
        <rFont val="PingFangSC-Semibold"/>
        <charset val="134"/>
      </rPr>
      <t xml:space="preserve"> 4p</t>
    </r>
  </si>
  <si>
    <r>
      <rPr>
        <sz val="11"/>
        <color rgb="FF11192D"/>
        <rFont val="PingFangSC-Semibold"/>
        <charset val="134"/>
      </rPr>
      <t>XH2.54MM</t>
    </r>
    <r>
      <rPr>
        <sz val="11"/>
        <color rgb="FF11192D"/>
        <rFont val="宋体"/>
        <charset val="134"/>
      </rPr>
      <t>接插件连接器插头直针</t>
    </r>
    <r>
      <rPr>
        <sz val="11"/>
        <color rgb="FF11192D"/>
        <rFont val="PingFangSC-Semibold"/>
        <charset val="134"/>
      </rPr>
      <t xml:space="preserve">  2p</t>
    </r>
  </si>
  <si>
    <r>
      <rPr>
        <sz val="11"/>
        <color rgb="FF11192D"/>
        <rFont val="PingFangSC-Semibold"/>
        <charset val="134"/>
      </rPr>
      <t>DC</t>
    </r>
    <r>
      <rPr>
        <sz val="11"/>
        <color rgb="FF11192D"/>
        <rFont val="宋体"/>
        <charset val="134"/>
      </rPr>
      <t>直流稳压电源降压模块</t>
    </r>
    <r>
      <rPr>
        <sz val="11"/>
        <color rgb="FF11192D"/>
        <rFont val="PingFangSC-Semibold"/>
        <charset val="134"/>
      </rPr>
      <t> 12v</t>
    </r>
    <r>
      <rPr>
        <sz val="11"/>
        <color rgb="FF11192D"/>
        <rFont val="宋体"/>
        <charset val="134"/>
      </rPr>
      <t>转</t>
    </r>
    <r>
      <rPr>
        <sz val="11"/>
        <color rgb="FF11192D"/>
        <rFont val="PingFangSC-Semibold"/>
        <charset val="134"/>
      </rPr>
      <t>9v</t>
    </r>
  </si>
  <si>
    <t>用不用都行，不用风扇声音有点大</t>
  </si>
  <si>
    <t>SATA 一反弯一直头</t>
  </si>
  <si>
    <t>用便宜就可以</t>
  </si>
  <si>
    <t>SATA 双直头</t>
  </si>
  <si>
    <t>minisata转sata转接板</t>
  </si>
  <si>
    <t>M2.5*13双头铜螺柱</t>
  </si>
  <si>
    <t>热熔螺母</t>
  </si>
  <si>
    <t>12V5A DC电源</t>
  </si>
  <si>
    <t>需要5.5MM*2.5MM接口的</t>
  </si>
  <si>
    <t>12MM电源开关</t>
  </si>
  <si>
    <t>转杜邦接口</t>
  </si>
  <si>
    <t>4cm风扇</t>
  </si>
  <si>
    <t>M2.5*6螺丝</t>
  </si>
  <si>
    <t>M3*16螺丝螺母套</t>
  </si>
  <si>
    <t>M3*6螺丝</t>
  </si>
  <si>
    <t>硬盘固定8颗，背板4颗</t>
  </si>
  <si>
    <t>机箱脚垫20mm圆形</t>
  </si>
  <si>
    <t>硬盘笼背板供电线</t>
  </si>
  <si>
    <t>风扇供电线转2.54XH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</si>
</sst>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4">
    <font>
      <sz val="11"/>
      <color theme="1"/>
      <name val="宋体"/>
      <charset val="134"/>
      <scheme val="minor"/>
    </font>
    <font>
      <sz val="11"/>
      <color theme="4"/>
      <name val="宋体"/>
      <charset val="134"/>
      <scheme val="minor"/>
    </font>
    <font>
      <sz val="11"/>
      <color rgb="FF11192D"/>
      <name val="PingFangSC-Semibold"/>
      <charset val="134"/>
    </font>
    <font>
      <sz val="11"/>
      <color rgb="FF11192D"/>
      <name val="宋体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8"/>
      <color rgb="FFFF0000"/>
      <name val="宋体"/>
      <charset val="134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2" borderId="0" applyNumberFormat="0" applyBorder="0" applyAlignment="0" applyProtection="0">
      <alignment vertical="center"/>
    </xf>
    <xf numFmtId="0" fontId="5" fillId="3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6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7" borderId="6" applyNumberFormat="0" applyFont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10" fillId="0" borderId="8" applyNumberFormat="0" applyFill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16" fillId="11" borderId="9" applyNumberFormat="0" applyAlignment="0" applyProtection="0">
      <alignment vertical="center"/>
    </xf>
    <xf numFmtId="0" fontId="17" fillId="11" borderId="5" applyNumberFormat="0" applyAlignment="0" applyProtection="0">
      <alignment vertical="center"/>
    </xf>
    <xf numFmtId="0" fontId="18" fillId="12" borderId="10" applyNumberFormat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9" fillId="0" borderId="11" applyNumberFormat="0" applyFill="0" applyAlignment="0" applyProtection="0">
      <alignment vertical="center"/>
    </xf>
    <xf numFmtId="0" fontId="20" fillId="0" borderId="12" applyNumberFormat="0" applyFill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</cellStyleXfs>
  <cellXfs count="11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1" fillId="0" borderId="0" xfId="0" applyFont="1" applyAlignment="1">
      <alignment horizontal="justify" vertical="center"/>
    </xf>
    <xf numFmtId="0" fontId="0" fillId="0" borderId="0" xfId="0" applyAlignment="1">
      <alignment horizontal="justify" vertical="center"/>
    </xf>
    <xf numFmtId="0" fontId="0" fillId="0" borderId="3" xfId="0" applyBorder="1" applyAlignment="1">
      <alignment horizontal="justify" vertical="center"/>
    </xf>
    <xf numFmtId="0" fontId="0" fillId="0" borderId="4" xfId="0" applyBorder="1" applyAlignment="1">
      <alignment horizontal="center" vertical="center"/>
    </xf>
    <xf numFmtId="0" fontId="2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jpeg"/><Relationship Id="rId12" Type="http://schemas.openxmlformats.org/officeDocument/2006/relationships/image" Target="media/image12.jpe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8"/>
  <sheetViews>
    <sheetView tabSelected="1" topLeftCell="A15" workbookViewId="0">
      <selection activeCell="D19" sqref="D19"/>
    </sheetView>
  </sheetViews>
  <sheetFormatPr defaultColWidth="9" defaultRowHeight="13.5" outlineLevelCol="5"/>
  <cols>
    <col min="1" max="1" width="25" style="1" customWidth="1"/>
    <col min="2" max="2" width="17.75" style="1" customWidth="1"/>
    <col min="3" max="3" width="14" style="1" customWidth="1"/>
    <col min="4" max="4" width="27.875" style="2" customWidth="1"/>
    <col min="5" max="5" width="9" style="3"/>
  </cols>
  <sheetData>
    <row r="1" ht="38" customHeight="1" spans="1:5">
      <c r="A1" s="1" t="s">
        <v>0</v>
      </c>
      <c r="B1" s="1" t="s">
        <v>1</v>
      </c>
      <c r="C1" s="1" t="s">
        <v>2</v>
      </c>
      <c r="D1" s="2" t="s">
        <v>3</v>
      </c>
      <c r="E1" s="4"/>
    </row>
    <row r="2" ht="90" customHeight="1" spans="1:5">
      <c r="A2" s="5" t="s">
        <v>4</v>
      </c>
      <c r="B2" s="6"/>
      <c r="C2" s="6"/>
      <c r="D2" s="6"/>
      <c r="E2" s="7"/>
    </row>
    <row r="3" ht="80.5" spans="1:6">
      <c r="A3" s="1" t="s">
        <v>5</v>
      </c>
      <c r="B3" s="1" t="str">
        <f>_xlfn.DISPIMG("ID_9741E33ED1A74C0981F1D957B5F5C2B1",1)</f>
        <v>=DISPIMG("ID_9741E33ED1A74C0981F1D957B5F5C2B1",1)</v>
      </c>
      <c r="C3" s="1">
        <v>1</v>
      </c>
      <c r="E3" s="8"/>
      <c r="F3" s="1"/>
    </row>
    <row r="4" ht="80.4" spans="1:6">
      <c r="A4" s="1" t="s">
        <v>6</v>
      </c>
      <c r="B4" s="1" t="str">
        <f>_xlfn.DISPIMG("ID_814F4BD7694044CE82B3D544C010BF0E",1)</f>
        <v>=DISPIMG("ID_814F4BD7694044CE82B3D544C010BF0E",1)</v>
      </c>
      <c r="C4" s="1">
        <v>1</v>
      </c>
      <c r="D4" s="2" t="s">
        <v>7</v>
      </c>
      <c r="F4" s="1"/>
    </row>
    <row r="5" ht="71.2" spans="1:6">
      <c r="A5" s="1" t="s">
        <v>8</v>
      </c>
      <c r="B5" s="1" t="str">
        <f>_xlfn.DISPIMG("ID_9DEA1C4A9EFE413B9267162CA0C1C86F",1)</f>
        <v>=DISPIMG("ID_9DEA1C4A9EFE413B9267162CA0C1C86F",1)</v>
      </c>
      <c r="C5" s="1">
        <v>1</v>
      </c>
      <c r="D5" s="2" t="s">
        <v>9</v>
      </c>
      <c r="F5" s="1"/>
    </row>
    <row r="6" ht="86.25" spans="1:6">
      <c r="A6" s="1" t="s">
        <v>10</v>
      </c>
      <c r="B6" s="1" t="str">
        <f>_xlfn.DISPIMG("ID_152B290CE6254328A2F8082F1B1BB186",1)</f>
        <v>=DISPIMG("ID_152B290CE6254328A2F8082F1B1BB186",1)</v>
      </c>
      <c r="C6" s="1">
        <v>2</v>
      </c>
      <c r="F6" s="1"/>
    </row>
    <row r="7" ht="86.25" spans="1:6">
      <c r="A7" s="1" t="s">
        <v>11</v>
      </c>
      <c r="B7" s="1" t="str">
        <f>_xlfn.DISPIMG("ID_152B290CE6254328A2F8082F1B1BB186",1)</f>
        <v>=DISPIMG("ID_152B290CE6254328A2F8082F1B1BB186",1)</v>
      </c>
      <c r="C7" s="1">
        <v>2</v>
      </c>
      <c r="F7" s="1"/>
    </row>
    <row r="8" ht="96.6" spans="1:6">
      <c r="A8" s="1" t="s">
        <v>12</v>
      </c>
      <c r="B8" s="1" t="str">
        <f>_xlfn.DISPIMG("ID_3810F45423E1404883FABC93701C2BDF",1)</f>
        <v>=DISPIMG("ID_3810F45423E1404883FABC93701C2BDF",1)</v>
      </c>
      <c r="C8" s="1">
        <v>4</v>
      </c>
      <c r="F8" s="1"/>
    </row>
    <row r="9" ht="56.85" spans="1:6">
      <c r="A9" s="1" t="s">
        <v>13</v>
      </c>
      <c r="B9" s="1" t="str">
        <f>_xlfn.DISPIMG("ID_DF805C0F28164AEBA43AB99E1CACAB47",1)</f>
        <v>=DISPIMG("ID_DF805C0F28164AEBA43AB99E1CACAB47",1)</v>
      </c>
      <c r="C9" s="1">
        <v>4</v>
      </c>
      <c r="F9" s="1"/>
    </row>
    <row r="10" ht="77.8" spans="1:6">
      <c r="A10" s="9" t="s">
        <v>14</v>
      </c>
      <c r="B10" s="1" t="str">
        <f>_xlfn.DISPIMG("ID_04F59C67DA49477AA67E5F49AD09EBE9",1)</f>
        <v>=DISPIMG("ID_04F59C67DA49477AA67E5F49AD09EBE9",1)</v>
      </c>
      <c r="C10" s="1">
        <v>2</v>
      </c>
      <c r="F10" s="1"/>
    </row>
    <row r="11" ht="95" spans="1:6">
      <c r="A11" s="9" t="s">
        <v>15</v>
      </c>
      <c r="B11" s="1" t="str">
        <f>_xlfn.DISPIMG("ID_893E9F2D956540C684AC0EC7420A5852",1)</f>
        <v>=DISPIMG("ID_893E9F2D956540C684AC0EC7420A5852",1)</v>
      </c>
      <c r="C11" s="1">
        <v>1</v>
      </c>
      <c r="F11" s="1"/>
    </row>
    <row r="12" ht="72.85" spans="1:6">
      <c r="A12" s="9" t="s">
        <v>16</v>
      </c>
      <c r="B12" s="1" t="str">
        <f>_xlfn.DISPIMG("ID_F2E51596D41B41E3B38A8C5737E782BC",1)</f>
        <v>=DISPIMG("ID_F2E51596D41B41E3B38A8C5737E782BC",1)</v>
      </c>
      <c r="C12" s="1">
        <v>1</v>
      </c>
      <c r="F12" s="1"/>
    </row>
    <row r="13" ht="72.85" spans="1:6">
      <c r="A13" s="9" t="s">
        <v>17</v>
      </c>
      <c r="B13" s="1" t="str">
        <f>_xlfn.DISPIMG("ID_F2E51596D41B41E3B38A8C5737E782BC",1)</f>
        <v>=DISPIMG("ID_F2E51596D41B41E3B38A8C5737E782BC",1)</v>
      </c>
      <c r="C13" s="1">
        <v>1</v>
      </c>
      <c r="F13" s="1"/>
    </row>
    <row r="14" ht="87.45" spans="1:6">
      <c r="A14" s="9" t="s">
        <v>18</v>
      </c>
      <c r="B14" s="1" t="str">
        <f>_xlfn.DISPIMG("ID_C654AC79D19245A58740C185953C3EC5",1)</f>
        <v>=DISPIMG("ID_C654AC79D19245A58740C185953C3EC5",1)</v>
      </c>
      <c r="C14" s="1">
        <v>1</v>
      </c>
      <c r="D14" s="2" t="s">
        <v>19</v>
      </c>
      <c r="F14" s="1"/>
    </row>
    <row r="15" ht="95.1" spans="1:6">
      <c r="A15" s="1" t="s">
        <v>20</v>
      </c>
      <c r="B15" s="1" t="str">
        <f>_xlfn.DISPIMG("ID_BE944E2795A241C28567C9F7324B9A32",1)</f>
        <v>=DISPIMG("ID_BE944E2795A241C28567C9F7324B9A32",1)</v>
      </c>
      <c r="C15" s="1">
        <v>1</v>
      </c>
      <c r="D15" s="2" t="s">
        <v>21</v>
      </c>
      <c r="F15" s="1"/>
    </row>
    <row r="16" ht="79" customHeight="1" spans="1:6">
      <c r="A16" s="1" t="s">
        <v>22</v>
      </c>
      <c r="B16" s="1" t="str">
        <f>_xlfn.DISPIMG("ID_BE944E2795A241C28567C9F7324B9A32",1)</f>
        <v>=DISPIMG("ID_BE944E2795A241C28567C9F7324B9A32",1)</v>
      </c>
      <c r="C16" s="1">
        <v>1</v>
      </c>
      <c r="D16" s="2" t="s">
        <v>21</v>
      </c>
      <c r="F16" s="1"/>
    </row>
    <row r="17" ht="109.55" spans="1:6">
      <c r="A17" s="1" t="s">
        <v>23</v>
      </c>
      <c r="B17" s="1" t="str">
        <f>_xlfn.DISPIMG("ID_DF1E2A9A82044DA1BB649089E256313F",1)</f>
        <v>=DISPIMG("ID_DF1E2A9A82044DA1BB649089E256313F",1)</v>
      </c>
      <c r="C17" s="1">
        <v>1</v>
      </c>
      <c r="F17" s="1"/>
    </row>
    <row r="18" ht="95.95" spans="1:6">
      <c r="A18" s="1" t="s">
        <v>24</v>
      </c>
      <c r="B18" s="1" t="str">
        <f>_xlfn.DISPIMG("ID_0BED166F10FB46C79E96E69FF72FA4A8",1)</f>
        <v>=DISPIMG("ID_0BED166F10FB46C79E96E69FF72FA4A8",1)</v>
      </c>
      <c r="C18" s="1">
        <v>4</v>
      </c>
      <c r="F18" s="1"/>
    </row>
    <row r="19" ht="77.8" spans="1:6">
      <c r="A19" s="10" t="s">
        <v>25</v>
      </c>
      <c r="B19" s="1" t="str">
        <f>_xlfn.DISPIMG("ID_3072575D66504890B39D97693AD13077",1)</f>
        <v>=DISPIMG("ID_3072575D66504890B39D97693AD13077",1)</v>
      </c>
      <c r="C19" s="1">
        <v>6</v>
      </c>
      <c r="F19" s="1"/>
    </row>
    <row r="20" ht="97.15" spans="1:6">
      <c r="A20" s="1" t="s">
        <v>26</v>
      </c>
      <c r="B20" s="1" t="str">
        <f>_xlfn.DISPIMG("ID_3C0582A41ED0480FB6DAD44EB5530D31",1)</f>
        <v>=DISPIMG("ID_3C0582A41ED0480FB6DAD44EB5530D31",1)</v>
      </c>
      <c r="C20" s="1">
        <v>1</v>
      </c>
      <c r="D20" s="2" t="s">
        <v>27</v>
      </c>
      <c r="F20" s="1"/>
    </row>
    <row r="21" ht="89.3" spans="1:6">
      <c r="A21" s="1" t="s">
        <v>28</v>
      </c>
      <c r="B21" s="1" t="str">
        <f>_xlfn.DISPIMG("ID_C5861830428F4B5AAA6837B2C07302E1",1)</f>
        <v>=DISPIMG("ID_C5861830428F4B5AAA6837B2C07302E1",1)</v>
      </c>
      <c r="C21" s="1">
        <v>1</v>
      </c>
      <c r="D21" s="2" t="s">
        <v>29</v>
      </c>
      <c r="F21" s="1"/>
    </row>
    <row r="22" ht="105" spans="1:6">
      <c r="A22" s="1" t="s">
        <v>30</v>
      </c>
      <c r="B22" s="1" t="str">
        <f>_xlfn.DISPIMG("ID_BF880BC70D3F4AF4B5E6A61C61D7E7CA",1)</f>
        <v>=DISPIMG("ID_BF880BC70D3F4AF4B5E6A61C61D7E7CA",1)</v>
      </c>
      <c r="C22" s="1">
        <v>2</v>
      </c>
      <c r="F22" s="1"/>
    </row>
    <row r="23" ht="100.3" spans="1:6">
      <c r="A23" s="1" t="s">
        <v>31</v>
      </c>
      <c r="B23" s="1" t="str">
        <f>_xlfn.DISPIMG("ID_16DD38D57FF24FAD976621571EF96969",1)</f>
        <v>=DISPIMG("ID_16DD38D57FF24FAD976621571EF96969",1)</v>
      </c>
      <c r="C23" s="1">
        <v>14</v>
      </c>
      <c r="F23" s="1"/>
    </row>
    <row r="24" ht="99.45" spans="1:6">
      <c r="A24" s="1" t="s">
        <v>32</v>
      </c>
      <c r="B24" s="1" t="str">
        <f>_xlfn.DISPIMG("ID_04228218EF994A5D9ABF7CCEADD86D2F",1)</f>
        <v>=DISPIMG("ID_04228218EF994A5D9ABF7CCEADD86D2F",1)</v>
      </c>
      <c r="C24" s="1">
        <v>8</v>
      </c>
      <c r="F24" s="1"/>
    </row>
    <row r="25" ht="100.3" spans="1:6">
      <c r="A25" s="1" t="s">
        <v>33</v>
      </c>
      <c r="B25" s="1" t="str">
        <f>_xlfn.DISPIMG("ID_E406390106CC4205B284FE1272F97237",1)</f>
        <v>=DISPIMG("ID_E406390106CC4205B284FE1272F97237",1)</v>
      </c>
      <c r="C25" s="1">
        <v>12</v>
      </c>
      <c r="D25" s="2" t="s">
        <v>34</v>
      </c>
      <c r="F25" s="1"/>
    </row>
    <row r="26" ht="94.4" spans="1:6">
      <c r="A26" s="1" t="s">
        <v>35</v>
      </c>
      <c r="B26" s="1" t="str">
        <f>_xlfn.DISPIMG("ID_1443E37E2E834D8899392CF44B7C58E9",1)</f>
        <v>=DISPIMG("ID_1443E37E2E834D8899392CF44B7C58E9",1)</v>
      </c>
      <c r="C26" s="1">
        <v>4</v>
      </c>
      <c r="F26" s="1"/>
    </row>
    <row r="27" ht="72.15" spans="1:6">
      <c r="A27" s="1" t="s">
        <v>36</v>
      </c>
      <c r="B27" s="1" t="str">
        <f>_xlfn.DISPIMG("ID_F88EB7FDA97248D28290A3446D9DB665",1)</f>
        <v>=DISPIMG("ID_F88EB7FDA97248D28290A3446D9DB665",1)</v>
      </c>
      <c r="C27" s="1">
        <v>3</v>
      </c>
      <c r="D27" s="2" t="s">
        <v>37</v>
      </c>
      <c r="F27" s="1"/>
    </row>
    <row r="28" spans="6:6">
      <c r="F28" s="1"/>
    </row>
  </sheetData>
  <mergeCells count="1">
    <mergeCell ref="A2:E2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中共佛山市委员会办公室</Company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shen</dc:creator>
  <cp:lastModifiedBy>shen</cp:lastModifiedBy>
  <dcterms:created xsi:type="dcterms:W3CDTF">2024-11-16T04:46:00Z</dcterms:created>
  <dcterms:modified xsi:type="dcterms:W3CDTF">2024-12-20T08:25:01Z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5E9FC4C1AF7949D699DCCE5B230DF56C</vt:lpwstr>
  </property>
  <property fmtid="{D5CDD505-2E9C-101B-9397-08002B2CF9AE}" pid="3" name="KSOProductBuildVer">
    <vt:lpwstr>2052-11.8.2.11813</vt:lpwstr>
  </property>
</Properties>
</file>